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allana.fragoso\Desktop\RESPALDO SERVIDOR\Reportes\2024\PRESUPUESTOS\12.Diciembre 2024\"/>
    </mc:Choice>
  </mc:AlternateContent>
  <bookViews>
    <workbookView xWindow="84888" yWindow="0" windowWidth="22116" windowHeight="9492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62913"/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G2" i="2"/>
  <c r="H2" i="2"/>
  <c r="I2" i="2"/>
  <c r="J2" i="2"/>
  <c r="L2" i="2"/>
  <c r="M2" i="2"/>
  <c r="N2" i="2"/>
  <c r="Q2" i="2"/>
  <c r="R2" i="2"/>
  <c r="S2" i="2"/>
  <c r="U2" i="2"/>
  <c r="A3" i="2"/>
  <c r="B3" i="2"/>
  <c r="C3" i="2"/>
  <c r="D3" i="2"/>
  <c r="E3" i="2"/>
  <c r="F3" i="2"/>
  <c r="G3" i="2"/>
  <c r="H3" i="2"/>
  <c r="I3" i="2"/>
  <c r="J3" i="2"/>
  <c r="L3" i="2"/>
  <c r="M3" i="2"/>
  <c r="N3" i="2"/>
  <c r="Q3" i="2"/>
  <c r="R3" i="2"/>
  <c r="S3" i="2"/>
  <c r="U3" i="2"/>
  <c r="A4" i="2"/>
  <c r="B4" i="2"/>
  <c r="C4" i="2"/>
  <c r="D4" i="2"/>
  <c r="E4" i="2"/>
  <c r="F4" i="2"/>
  <c r="G4" i="2"/>
  <c r="H4" i="2"/>
  <c r="I4" i="2"/>
  <c r="J4" i="2"/>
  <c r="L4" i="2"/>
  <c r="M4" i="2"/>
  <c r="N4" i="2"/>
  <c r="Q4" i="2"/>
  <c r="R4" i="2"/>
  <c r="S4" i="2"/>
  <c r="U4" i="2"/>
  <c r="A5" i="2"/>
  <c r="B5" i="2"/>
  <c r="C5" i="2"/>
  <c r="D5" i="2"/>
  <c r="E5" i="2"/>
  <c r="F5" i="2"/>
  <c r="G5" i="2"/>
  <c r="H5" i="2"/>
  <c r="I5" i="2"/>
  <c r="J5" i="2"/>
  <c r="L5" i="2"/>
  <c r="M5" i="2"/>
  <c r="N5" i="2"/>
  <c r="Q5" i="2"/>
  <c r="R5" i="2"/>
  <c r="S5" i="2"/>
  <c r="U5" i="2"/>
  <c r="A6" i="2"/>
  <c r="B6" i="2"/>
  <c r="C6" i="2"/>
  <c r="D6" i="2"/>
  <c r="E6" i="2"/>
  <c r="F6" i="2"/>
  <c r="G6" i="2"/>
  <c r="H6" i="2"/>
  <c r="I6" i="2"/>
  <c r="J6" i="2"/>
  <c r="L6" i="2"/>
  <c r="M6" i="2"/>
  <c r="N6" i="2"/>
  <c r="Q6" i="2"/>
  <c r="R6" i="2"/>
  <c r="S6" i="2"/>
  <c r="U6" i="2"/>
  <c r="A7" i="2"/>
  <c r="B7" i="2"/>
  <c r="C7" i="2"/>
  <c r="D7" i="2"/>
  <c r="E7" i="2"/>
  <c r="F7" i="2"/>
  <c r="G7" i="2"/>
  <c r="H7" i="2"/>
  <c r="I7" i="2"/>
  <c r="J7" i="2"/>
  <c r="L7" i="2"/>
  <c r="M7" i="2"/>
  <c r="N7" i="2"/>
  <c r="Q7" i="2"/>
  <c r="R7" i="2"/>
  <c r="S7" i="2"/>
  <c r="U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A9" i="2"/>
  <c r="B9" i="2"/>
  <c r="C9" i="2"/>
  <c r="D9" i="2"/>
  <c r="E9" i="2"/>
  <c r="F9" i="2"/>
  <c r="G9" i="2"/>
  <c r="H9" i="2"/>
  <c r="I9" i="2"/>
  <c r="J9" i="2"/>
  <c r="L9" i="2"/>
  <c r="M9" i="2"/>
  <c r="N9" i="2"/>
  <c r="Q9" i="2"/>
  <c r="R9" i="2"/>
  <c r="S9" i="2"/>
  <c r="U9" i="2"/>
  <c r="A10" i="2"/>
  <c r="B10" i="2"/>
  <c r="C10" i="2"/>
  <c r="D10" i="2"/>
  <c r="E10" i="2"/>
  <c r="F10" i="2"/>
  <c r="G10" i="2"/>
  <c r="H10" i="2"/>
  <c r="I10" i="2"/>
  <c r="J10" i="2"/>
  <c r="L10" i="2"/>
  <c r="M10" i="2"/>
  <c r="N10" i="2"/>
  <c r="Q10" i="2"/>
  <c r="R10" i="2"/>
  <c r="S10" i="2"/>
  <c r="U10" i="2"/>
  <c r="T14" i="1" l="1"/>
  <c r="T4" i="2" s="1"/>
  <c r="T15" i="1"/>
  <c r="T5" i="2" s="1"/>
  <c r="T16" i="1"/>
  <c r="T6" i="2" s="1"/>
  <c r="T17" i="1"/>
  <c r="T7" i="2" s="1"/>
  <c r="T18" i="1"/>
  <c r="T9" i="2" s="1"/>
  <c r="T19" i="1"/>
  <c r="T10" i="2" s="1"/>
  <c r="K18" i="1" l="1"/>
  <c r="K9" i="2" s="1"/>
  <c r="K19" i="1"/>
  <c r="K10" i="2" s="1"/>
  <c r="P18" i="1"/>
  <c r="P9" i="2" s="1"/>
  <c r="P14" i="1"/>
  <c r="P4" i="2" s="1"/>
  <c r="P15" i="1"/>
  <c r="P5" i="2" s="1"/>
  <c r="P16" i="1"/>
  <c r="P6" i="2" s="1"/>
  <c r="P17" i="1"/>
  <c r="P7" i="2" s="1"/>
  <c r="P19" i="1"/>
  <c r="P10" i="2" s="1"/>
  <c r="O14" i="1"/>
  <c r="O4" i="2" s="1"/>
  <c r="O15" i="1"/>
  <c r="O5" i="2" s="1"/>
  <c r="O16" i="1"/>
  <c r="O6" i="2" s="1"/>
  <c r="O17" i="1"/>
  <c r="O7" i="2" s="1"/>
  <c r="O19" i="1"/>
  <c r="O10" i="2" s="1"/>
  <c r="K17" i="1"/>
  <c r="K7" i="2" s="1"/>
  <c r="K14" i="1" l="1"/>
  <c r="K4" i="2" s="1"/>
  <c r="O11" i="1" l="1"/>
  <c r="O12" i="1"/>
  <c r="O2" i="2" s="1"/>
  <c r="O13" i="1"/>
  <c r="O3" i="2" s="1"/>
  <c r="O18" i="1"/>
  <c r="O9" i="2" s="1"/>
  <c r="K15" i="1" l="1"/>
  <c r="K5" i="2" s="1"/>
  <c r="K16" i="1"/>
  <c r="K6" i="2" s="1"/>
  <c r="A1" i="2" l="1"/>
  <c r="B1" i="2"/>
  <c r="C1" i="2"/>
  <c r="D1" i="2"/>
  <c r="E1" i="2"/>
  <c r="F1" i="2"/>
  <c r="G1" i="2"/>
  <c r="H1" i="2"/>
  <c r="I1" i="2"/>
  <c r="J1" i="2"/>
  <c r="L1" i="2"/>
  <c r="M1" i="2"/>
  <c r="N1" i="2"/>
  <c r="Q1" i="2"/>
  <c r="R1" i="2"/>
  <c r="S1" i="2"/>
  <c r="U1" i="2"/>
  <c r="T13" i="1" l="1"/>
  <c r="T3" i="2" s="1"/>
  <c r="K11" i="1" l="1"/>
  <c r="K1" i="2" s="1"/>
  <c r="K12" i="1"/>
  <c r="K2" i="2" s="1"/>
  <c r="K13" i="1"/>
  <c r="K3" i="2" s="1"/>
  <c r="P13" i="1" l="1"/>
  <c r="P3" i="2" s="1"/>
  <c r="T12" i="1"/>
  <c r="T2" i="2" s="1"/>
  <c r="P12" i="1"/>
  <c r="P2" i="2" s="1"/>
  <c r="T11" i="1"/>
  <c r="T1" i="2" s="1"/>
  <c r="P11" i="1"/>
  <c r="P1" i="2" s="1"/>
  <c r="O1" i="2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<sst xmlns="http://schemas.openxmlformats.org/spreadsheetml/2006/main" count="44" uniqueCount="41">
  <si>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</si>
  <si>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</si>
  <si>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</si>
  <si>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</si>
  <si>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</si>
  <si>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</si>
  <si>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</si>
  <si>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</si>
  <si>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</si>
  <si>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</si>
  <si>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</si>
  <si>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</si>
  <si>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</si>
  <si>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</si>
  <si>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</si>
  <si>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</si>
  <si>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 xml:space="preserve">saldo_inicial_mo </t>
  </si>
  <si>
    <t>disposicion_mo</t>
  </si>
  <si>
    <t xml:space="preserve">amortizacion_mo </t>
  </si>
  <si>
    <t>ajustes_contables_mo</t>
  </si>
  <si>
    <t>saldo_final_mo</t>
  </si>
  <si>
    <t>Subdirección General de Finanzas</t>
  </si>
  <si>
    <t>Dirección de Tesorería</t>
  </si>
  <si>
    <t>FNCOT 22S</t>
  </si>
  <si>
    <t>305-1.2.-213/2022</t>
  </si>
  <si>
    <t>305.A.2.-289/2023</t>
  </si>
  <si>
    <t>FNCOT 23S</t>
  </si>
  <si>
    <t>saldos_deuda_a_valor_de_mercado_MO</t>
  </si>
  <si>
    <t>saldos_deuda_a_valor de colocación_MO</t>
  </si>
  <si>
    <t>intereses_devengados_no_pagados a la fecha_MO</t>
  </si>
  <si>
    <t>305-1.2.-260/2022</t>
  </si>
  <si>
    <t>305.A.2.-120/2024</t>
  </si>
  <si>
    <t>FNCOT 24</t>
  </si>
  <si>
    <t>BBVA2409</t>
  </si>
  <si>
    <t>BBVA240917</t>
  </si>
  <si>
    <t>305.A.2.-082/2024</t>
  </si>
  <si>
    <t>305.A.2.-317/2024</t>
  </si>
  <si>
    <t>FNCOT 24-2</t>
  </si>
  <si>
    <t>BBVA241010</t>
  </si>
  <si>
    <t>BBVA2411</t>
  </si>
  <si>
    <t>MULTIVA1911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</si>
</sst>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4" fontId="11" fillId="0" borderId="2" xfId="0" applyNumberFormat="1" applyFont="1" applyFill="1" applyBorder="1"/>
    <xf numFmtId="4" fontId="11" fillId="3" borderId="2" xfId="0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" fontId="10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 2" xfId="1"/>
    <cellStyle name="Millares 2 2" xfId="8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showGridLines="0" tabSelected="1" zoomScale="70" zoomScaleNormal="70" workbookViewId="0">
      <selection activeCell="H17" sqref="H17"/>
    </sheetView>
  </sheetViews>
  <sheetFormatPr baseColWidth="10" defaultRowHeight="14.4" x14ac:dyDescent="0.3"/>
  <cols>
    <col min="1" max="1" width="8.33203125" customWidth="1"/>
    <col min="2" max="2" width="18.109375" customWidth="1"/>
    <col min="3" max="3" width="13" bestFit="1" customWidth="1"/>
    <col min="4" max="4" width="8.5546875" customWidth="1"/>
    <col min="5" max="5" width="9.5546875" customWidth="1"/>
    <col min="6" max="6" width="15.33203125" customWidth="1"/>
    <col min="7" max="7" width="17.44140625" style="1" customWidth="1"/>
    <col min="8" max="9" width="15.33203125" customWidth="1"/>
    <col min="10" max="10" width="20.109375" customWidth="1"/>
    <col min="11" max="11" width="16.109375" style="1" customWidth="1"/>
    <col min="12" max="12" width="16.44140625" customWidth="1"/>
    <col min="13" max="13" width="14.109375" customWidth="1"/>
    <col min="14" max="14" width="16.33203125" customWidth="1"/>
    <col min="15" max="15" width="15.88671875" customWidth="1"/>
    <col min="16" max="16" width="15.33203125" customWidth="1"/>
    <col min="17" max="17" width="20.33203125" customWidth="1"/>
    <col min="18" max="19" width="13.6640625" customWidth="1"/>
    <col min="20" max="20" width="14.88671875" customWidth="1"/>
    <col min="21" max="21" width="11.6640625" customWidth="1"/>
  </cols>
  <sheetData>
    <row r="1" spans="1:21" x14ac:dyDescent="0.3">
      <c r="G1"/>
      <c r="K1"/>
    </row>
    <row r="2" spans="1:21" x14ac:dyDescent="0.3">
      <c r="G2"/>
      <c r="K2"/>
    </row>
    <row r="3" spans="1:21" x14ac:dyDescent="0.3">
      <c r="G3"/>
      <c r="K3"/>
    </row>
    <row r="4" spans="1:21" x14ac:dyDescent="0.3">
      <c r="G4"/>
      <c r="K4"/>
    </row>
    <row r="5" spans="1:21" x14ac:dyDescent="0.3">
      <c r="A5" s="14" t="s">
        <v>21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1" x14ac:dyDescent="0.3">
      <c r="A6" s="14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1" x14ac:dyDescent="0.3">
      <c r="A7" s="14" t="s">
        <v>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1" x14ac:dyDescent="0.3">
      <c r="A8" s="14" t="s">
        <v>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1" ht="15" thickBot="1" x14ac:dyDescent="0.35">
      <c r="A9" s="15" t="s">
        <v>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1" ht="27" customHeight="1" thickTop="1" x14ac:dyDescent="0.3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16</v>
      </c>
      <c r="H10" s="3" t="s">
        <v>17</v>
      </c>
      <c r="I10" s="3" t="s">
        <v>18</v>
      </c>
      <c r="J10" s="3" t="s">
        <v>19</v>
      </c>
      <c r="K10" s="4" t="s">
        <v>20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  <c r="S10" s="5" t="s">
        <v>27</v>
      </c>
      <c r="T10" s="5" t="s">
        <v>28</v>
      </c>
      <c r="U10" s="5" t="s">
        <v>29</v>
      </c>
    </row>
    <row r="11" spans="1:21" s="8" customFormat="1" x14ac:dyDescent="0.3">
      <c r="A11" s="2">
        <v>414282</v>
      </c>
      <c r="B11" s="2" t="s">
        <v>24</v>
      </c>
      <c r="C11" s="7" t="s">
        <v>23</v>
      </c>
      <c r="D11" s="2">
        <v>1</v>
      </c>
      <c r="E11" s="6">
        <v>9.0500000000000007</v>
      </c>
      <c r="F11" s="6">
        <v>4000000000</v>
      </c>
      <c r="G11" s="6">
        <v>4000000000</v>
      </c>
      <c r="H11" s="6">
        <v>0</v>
      </c>
      <c r="I11" s="6">
        <v>0</v>
      </c>
      <c r="J11" s="6">
        <v>0</v>
      </c>
      <c r="K11" s="6">
        <f>G11-I11+H11</f>
        <v>4000000000</v>
      </c>
      <c r="L11" s="6">
        <v>28132222.219999999</v>
      </c>
      <c r="M11" s="6">
        <v>0</v>
      </c>
      <c r="N11" s="6">
        <v>0</v>
      </c>
      <c r="O11" s="6">
        <f t="shared" ref="O11:O13" si="0">+H11</f>
        <v>0</v>
      </c>
      <c r="P11" s="6">
        <f t="shared" ref="P11:P12" si="1">+I11</f>
        <v>0</v>
      </c>
      <c r="Q11" s="6">
        <v>0</v>
      </c>
      <c r="R11" s="6">
        <v>0</v>
      </c>
      <c r="S11" s="6">
        <v>0</v>
      </c>
      <c r="T11" s="9">
        <f t="shared" ref="T11:T12" si="2">F11+L11+U11-I11</f>
        <v>4041087777.7799997</v>
      </c>
      <c r="U11" s="10">
        <v>12955555.560000001</v>
      </c>
    </row>
    <row r="12" spans="1:21" s="8" customFormat="1" x14ac:dyDescent="0.3">
      <c r="A12" s="2">
        <v>414282</v>
      </c>
      <c r="B12" s="2" t="s">
        <v>25</v>
      </c>
      <c r="C12" s="7" t="s">
        <v>26</v>
      </c>
      <c r="D12" s="2">
        <v>1</v>
      </c>
      <c r="E12" s="6">
        <v>9.5299999999999994</v>
      </c>
      <c r="F12" s="6">
        <v>6400000000</v>
      </c>
      <c r="G12" s="6">
        <v>6400000000</v>
      </c>
      <c r="H12" s="6">
        <v>0</v>
      </c>
      <c r="I12" s="6">
        <v>0</v>
      </c>
      <c r="J12" s="6">
        <v>0</v>
      </c>
      <c r="K12" s="6">
        <f t="shared" ref="K12:K17" si="3">G12-I12+H12</f>
        <v>6400000000</v>
      </c>
      <c r="L12" s="6">
        <v>47462115.549999997</v>
      </c>
      <c r="M12" s="6">
        <v>0</v>
      </c>
      <c r="N12" s="6">
        <v>0</v>
      </c>
      <c r="O12" s="6">
        <f t="shared" si="0"/>
        <v>0</v>
      </c>
      <c r="P12" s="6">
        <f t="shared" si="1"/>
        <v>0</v>
      </c>
      <c r="Q12" s="6">
        <v>0</v>
      </c>
      <c r="R12" s="6">
        <v>0</v>
      </c>
      <c r="S12" s="6">
        <v>0</v>
      </c>
      <c r="T12" s="9">
        <f t="shared" si="2"/>
        <v>6454957226.6599998</v>
      </c>
      <c r="U12" s="10">
        <v>7495111.1100000003</v>
      </c>
    </row>
    <row r="13" spans="1:21" s="8" customFormat="1" x14ac:dyDescent="0.3">
      <c r="A13" s="2">
        <v>414282</v>
      </c>
      <c r="B13" s="2" t="s">
        <v>31</v>
      </c>
      <c r="C13" s="7" t="s">
        <v>32</v>
      </c>
      <c r="D13" s="2">
        <v>1</v>
      </c>
      <c r="E13" s="6">
        <v>10.3</v>
      </c>
      <c r="F13" s="6">
        <v>5900000000</v>
      </c>
      <c r="G13" s="6">
        <v>5900000000</v>
      </c>
      <c r="H13" s="6">
        <v>0</v>
      </c>
      <c r="I13" s="6">
        <v>0</v>
      </c>
      <c r="J13" s="6">
        <v>0</v>
      </c>
      <c r="K13" s="6">
        <f>G13-I13+H13</f>
        <v>5900000000</v>
      </c>
      <c r="L13" s="6">
        <v>46531333.329999998</v>
      </c>
      <c r="M13" s="6">
        <v>0</v>
      </c>
      <c r="N13" s="6">
        <v>0</v>
      </c>
      <c r="O13" s="6">
        <f t="shared" si="0"/>
        <v>0</v>
      </c>
      <c r="P13" s="6">
        <f>+I13</f>
        <v>0</v>
      </c>
      <c r="Q13" s="6">
        <v>0</v>
      </c>
      <c r="R13" s="6">
        <v>0</v>
      </c>
      <c r="S13" s="6">
        <v>0</v>
      </c>
      <c r="T13" s="9">
        <f>F13+L13+U13-I13</f>
        <v>5953493333.3299999</v>
      </c>
      <c r="U13" s="10">
        <v>6962000.0000000009</v>
      </c>
    </row>
    <row r="14" spans="1:21" s="8" customFormat="1" x14ac:dyDescent="0.3">
      <c r="A14" s="2">
        <v>414282</v>
      </c>
      <c r="B14" s="2" t="s">
        <v>36</v>
      </c>
      <c r="C14" s="7" t="s">
        <v>37</v>
      </c>
      <c r="D14" s="2">
        <v>1</v>
      </c>
      <c r="E14" s="6">
        <v>10.83</v>
      </c>
      <c r="F14" s="6">
        <v>3700000000</v>
      </c>
      <c r="G14" s="6">
        <v>3700000000</v>
      </c>
      <c r="H14" s="6">
        <v>0</v>
      </c>
      <c r="I14" s="6">
        <v>0</v>
      </c>
      <c r="J14" s="6">
        <v>0</v>
      </c>
      <c r="K14" s="6">
        <f t="shared" si="3"/>
        <v>3700000000</v>
      </c>
      <c r="L14" s="6">
        <v>31741888.890000001</v>
      </c>
      <c r="M14" s="6">
        <v>0</v>
      </c>
      <c r="N14" s="6">
        <v>0</v>
      </c>
      <c r="O14" s="6">
        <f t="shared" ref="O14:O19" si="4">+H14</f>
        <v>0</v>
      </c>
      <c r="P14" s="6">
        <f t="shared" ref="P14:P19" si="5">+I14</f>
        <v>0</v>
      </c>
      <c r="Q14" s="6">
        <v>0</v>
      </c>
      <c r="R14" s="6">
        <v>0</v>
      </c>
      <c r="S14" s="6">
        <v>0</v>
      </c>
      <c r="T14" s="9">
        <f t="shared" ref="T14:T19" si="6">F14+L14+U14-I14</f>
        <v>3751703388.8899999</v>
      </c>
      <c r="U14" s="10">
        <v>19961500</v>
      </c>
    </row>
    <row r="15" spans="1:21" s="8" customFormat="1" x14ac:dyDescent="0.3">
      <c r="A15" s="2">
        <v>414282</v>
      </c>
      <c r="B15" s="2" t="s">
        <v>30</v>
      </c>
      <c r="C15" s="7" t="s">
        <v>33</v>
      </c>
      <c r="D15" s="2">
        <v>1</v>
      </c>
      <c r="E15" s="6">
        <v>11.3344</v>
      </c>
      <c r="F15" s="6">
        <v>1475000000</v>
      </c>
      <c r="G15" s="6">
        <v>1475000000</v>
      </c>
      <c r="H15" s="6">
        <v>0</v>
      </c>
      <c r="I15" s="6">
        <v>0</v>
      </c>
      <c r="J15" s="6">
        <v>0</v>
      </c>
      <c r="K15" s="6">
        <f t="shared" si="3"/>
        <v>1475000000</v>
      </c>
      <c r="L15" s="6">
        <v>28108185.899999999</v>
      </c>
      <c r="M15" s="6">
        <v>0</v>
      </c>
      <c r="N15" s="6">
        <v>0</v>
      </c>
      <c r="O15" s="6">
        <f t="shared" si="4"/>
        <v>0</v>
      </c>
      <c r="P15" s="6">
        <f t="shared" si="5"/>
        <v>0</v>
      </c>
      <c r="Q15" s="6">
        <v>0</v>
      </c>
      <c r="R15" s="6">
        <v>0</v>
      </c>
      <c r="S15" s="6">
        <v>0</v>
      </c>
      <c r="T15" s="9">
        <f t="shared" si="6"/>
        <v>1503108185.9000001</v>
      </c>
      <c r="U15" s="10">
        <v>0</v>
      </c>
    </row>
    <row r="16" spans="1:21" s="8" customFormat="1" x14ac:dyDescent="0.3">
      <c r="A16" s="2">
        <v>414282</v>
      </c>
      <c r="B16" s="2" t="s">
        <v>30</v>
      </c>
      <c r="C16" s="7" t="s">
        <v>34</v>
      </c>
      <c r="D16" s="2">
        <v>1</v>
      </c>
      <c r="E16" s="6">
        <v>11.2844</v>
      </c>
      <c r="F16" s="6">
        <v>500000000</v>
      </c>
      <c r="G16" s="6">
        <v>500000000</v>
      </c>
      <c r="H16" s="6">
        <v>0</v>
      </c>
      <c r="I16" s="6">
        <v>0</v>
      </c>
      <c r="J16" s="6">
        <v>0</v>
      </c>
      <c r="K16" s="6">
        <f t="shared" si="3"/>
        <v>500000000</v>
      </c>
      <c r="L16" s="6">
        <v>9485837.5</v>
      </c>
      <c r="M16" s="6">
        <v>0</v>
      </c>
      <c r="N16" s="6">
        <v>0</v>
      </c>
      <c r="O16" s="6">
        <f t="shared" si="4"/>
        <v>0</v>
      </c>
      <c r="P16" s="6">
        <f t="shared" si="5"/>
        <v>0</v>
      </c>
      <c r="Q16" s="6">
        <v>0</v>
      </c>
      <c r="R16" s="6">
        <v>0</v>
      </c>
      <c r="S16" s="6">
        <v>0</v>
      </c>
      <c r="T16" s="9">
        <f t="shared" si="6"/>
        <v>509485837.5</v>
      </c>
      <c r="U16" s="10">
        <v>0</v>
      </c>
    </row>
    <row r="17" spans="1:21" s="8" customFormat="1" x14ac:dyDescent="0.3">
      <c r="A17" s="2">
        <v>414282</v>
      </c>
      <c r="B17" s="2" t="s">
        <v>30</v>
      </c>
      <c r="C17" s="7" t="s">
        <v>38</v>
      </c>
      <c r="D17" s="2">
        <v>1</v>
      </c>
      <c r="E17" s="6">
        <v>11.084099999999999</v>
      </c>
      <c r="F17" s="6">
        <v>1100000000</v>
      </c>
      <c r="G17" s="6">
        <v>1100000000</v>
      </c>
      <c r="H17" s="6">
        <v>0</v>
      </c>
      <c r="I17" s="6">
        <v>0</v>
      </c>
      <c r="J17" s="6">
        <v>0</v>
      </c>
      <c r="K17" s="6">
        <f t="shared" si="3"/>
        <v>1100000000</v>
      </c>
      <c r="L17" s="6">
        <v>20589259.170000002</v>
      </c>
      <c r="M17" s="6">
        <v>0</v>
      </c>
      <c r="N17" s="6">
        <v>0</v>
      </c>
      <c r="O17" s="6">
        <f t="shared" si="4"/>
        <v>0</v>
      </c>
      <c r="P17" s="6">
        <f t="shared" si="5"/>
        <v>0</v>
      </c>
      <c r="Q17" s="6">
        <v>0</v>
      </c>
      <c r="R17" s="6">
        <v>0</v>
      </c>
      <c r="S17" s="6">
        <v>0</v>
      </c>
      <c r="T17" s="9">
        <f t="shared" si="6"/>
        <v>1120589259.1700001</v>
      </c>
      <c r="U17" s="10">
        <v>0</v>
      </c>
    </row>
    <row r="18" spans="1:21" s="8" customFormat="1" x14ac:dyDescent="0.3">
      <c r="A18" s="2">
        <v>414282</v>
      </c>
      <c r="B18" s="2" t="s">
        <v>30</v>
      </c>
      <c r="C18" s="7" t="s">
        <v>39</v>
      </c>
      <c r="D18" s="2">
        <v>1</v>
      </c>
      <c r="E18" s="6">
        <v>10.9834</v>
      </c>
      <c r="F18" s="6">
        <v>900000000</v>
      </c>
      <c r="G18" s="6">
        <v>900000000</v>
      </c>
      <c r="H18" s="6">
        <v>0</v>
      </c>
      <c r="I18" s="6">
        <v>0</v>
      </c>
      <c r="J18" s="6">
        <v>0</v>
      </c>
      <c r="K18" s="6">
        <f>G18-I18+H18</f>
        <v>900000000</v>
      </c>
      <c r="L18" s="6">
        <v>11532620</v>
      </c>
      <c r="M18" s="6">
        <v>0</v>
      </c>
      <c r="N18" s="6">
        <v>0</v>
      </c>
      <c r="O18" s="6">
        <f>+H18</f>
        <v>0</v>
      </c>
      <c r="P18" s="6">
        <f>+I18</f>
        <v>0</v>
      </c>
      <c r="Q18" s="6">
        <v>0</v>
      </c>
      <c r="R18" s="6">
        <v>0</v>
      </c>
      <c r="S18" s="6">
        <v>0</v>
      </c>
      <c r="T18" s="9">
        <f t="shared" si="6"/>
        <v>911532620</v>
      </c>
      <c r="U18" s="10">
        <v>0</v>
      </c>
    </row>
    <row r="19" spans="1:21" s="8" customFormat="1" x14ac:dyDescent="0.3">
      <c r="A19" s="2">
        <v>414282</v>
      </c>
      <c r="B19" s="2" t="s">
        <v>35</v>
      </c>
      <c r="C19" s="7" t="s">
        <v>40</v>
      </c>
      <c r="D19" s="2">
        <v>1</v>
      </c>
      <c r="E19" s="6">
        <v>11.344500000000002</v>
      </c>
      <c r="F19" s="6">
        <v>900000000</v>
      </c>
      <c r="G19" s="6">
        <v>900000000</v>
      </c>
      <c r="H19" s="6">
        <v>0</v>
      </c>
      <c r="I19" s="6">
        <v>0</v>
      </c>
      <c r="J19" s="6">
        <v>0</v>
      </c>
      <c r="K19" s="6">
        <f>G19-I19+H19</f>
        <v>900000000</v>
      </c>
      <c r="L19" s="6">
        <v>11911725</v>
      </c>
      <c r="M19" s="6">
        <v>0</v>
      </c>
      <c r="N19" s="6">
        <v>0</v>
      </c>
      <c r="O19" s="6">
        <f t="shared" si="4"/>
        <v>0</v>
      </c>
      <c r="P19" s="6">
        <f t="shared" si="5"/>
        <v>0</v>
      </c>
      <c r="Q19" s="6">
        <v>0</v>
      </c>
      <c r="R19" s="6">
        <v>0</v>
      </c>
      <c r="S19" s="6">
        <v>0</v>
      </c>
      <c r="T19" s="9">
        <f t="shared" si="6"/>
        <v>911911725</v>
      </c>
      <c r="U19" s="10">
        <v>0</v>
      </c>
    </row>
    <row r="20" spans="1:21" s="8" customFormat="1" ht="13.8" customHeight="1" x14ac:dyDescent="0.3">
      <c r="A20" s="11"/>
      <c r="B20" s="11"/>
      <c r="C20" s="12"/>
      <c r="D20" s="1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21" s="8" customFormat="1" ht="13.8" customHeight="1" x14ac:dyDescent="0.3">
      <c r="A21" s="11"/>
      <c r="B21" s="11"/>
      <c r="C21" s="12"/>
      <c r="D21" s="1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Normal="100" workbookViewId="0">
      <selection activeCell="B4" sqref="B4"/>
    </sheetView>
  </sheetViews>
  <sheetFormatPr baseColWidth="10" defaultRowHeight="14.4" x14ac:dyDescent="0.3"/>
  <cols>
    <col min="2" max="2" width="16.33203125" bestFit="1" customWidth="1"/>
    <col min="3" max="3" width="13" bestFit="1" customWidth="1"/>
    <col min="11" max="11" width="12" bestFit="1" customWidth="1"/>
  </cols>
  <sheetData>
    <row r="1" spans="1:21" x14ac:dyDescent="0.3">
      <c r="A1">
        <f>'422'!A11</f>
        <v>414282</v>
      </c>
      <c r="B1" t="str">
        <f>'422'!B11</f>
        <v>305-1.2.-213/2022</v>
      </c>
      <c r="C1" t="str">
        <f>'422'!C11</f>
        <v>FNCOT 22S</v>
      </c>
      <c r="D1">
        <f>'422'!D11</f>
        <v>1</v>
      </c>
      <c r="E1" s="1">
        <f>'422'!E11</f>
        <v>9.0500000000000007</v>
      </c>
      <c r="F1">
        <f>'422'!F11</f>
        <v>4000000000</v>
      </c>
      <c r="G1">
        <f>'422'!G11</f>
        <v>4000000000</v>
      </c>
      <c r="H1">
        <f>'422'!H11</f>
        <v>0</v>
      </c>
      <c r="I1">
        <f>'422'!I11</f>
        <v>0</v>
      </c>
      <c r="J1">
        <f>'422'!J11</f>
        <v>0</v>
      </c>
      <c r="K1">
        <f>'422'!K11</f>
        <v>4000000000</v>
      </c>
      <c r="L1">
        <f>'422'!L11</f>
        <v>28132222.219999999</v>
      </c>
      <c r="M1">
        <f>'422'!M11</f>
        <v>0</v>
      </c>
      <c r="N1">
        <f>'422'!N11</f>
        <v>0</v>
      </c>
      <c r="O1">
        <f>'422'!O11</f>
        <v>0</v>
      </c>
      <c r="P1">
        <f>'422'!P11</f>
        <v>0</v>
      </c>
      <c r="Q1">
        <f>'422'!Q11</f>
        <v>0</v>
      </c>
      <c r="R1">
        <f>'422'!R11</f>
        <v>0</v>
      </c>
      <c r="S1">
        <f>'422'!S11</f>
        <v>0</v>
      </c>
      <c r="T1">
        <f>'422'!T11</f>
        <v>4041087777.7799997</v>
      </c>
      <c r="U1">
        <f>'422'!U11</f>
        <v>12955555.560000001</v>
      </c>
    </row>
    <row r="2" spans="1:21" x14ac:dyDescent="0.3">
      <c r="A2">
        <f>'422'!A12</f>
        <v>414282</v>
      </c>
      <c r="B2" t="str">
        <f>'422'!B12</f>
        <v>305.A.2.-289/2023</v>
      </c>
      <c r="C2" t="str">
        <f>'422'!C12</f>
        <v>FNCOT 23S</v>
      </c>
      <c r="D2">
        <f>'422'!D12</f>
        <v>1</v>
      </c>
      <c r="E2" s="1">
        <f>'422'!E12</f>
        <v>9.5299999999999994</v>
      </c>
      <c r="F2">
        <f>'422'!F12</f>
        <v>6400000000</v>
      </c>
      <c r="G2">
        <f>'422'!G12</f>
        <v>6400000000</v>
      </c>
      <c r="H2">
        <f>'422'!H12</f>
        <v>0</v>
      </c>
      <c r="I2">
        <f>'422'!I12</f>
        <v>0</v>
      </c>
      <c r="J2">
        <f>'422'!J12</f>
        <v>0</v>
      </c>
      <c r="K2">
        <f>'422'!K12</f>
        <v>6400000000</v>
      </c>
      <c r="L2">
        <f>'422'!L12</f>
        <v>47462115.549999997</v>
      </c>
      <c r="M2">
        <f>'422'!M12</f>
        <v>0</v>
      </c>
      <c r="N2">
        <f>'422'!N12</f>
        <v>0</v>
      </c>
      <c r="O2">
        <f>'422'!O12</f>
        <v>0</v>
      </c>
      <c r="P2">
        <f>'422'!P12</f>
        <v>0</v>
      </c>
      <c r="Q2">
        <f>'422'!Q12</f>
        <v>0</v>
      </c>
      <c r="R2">
        <f>'422'!R12</f>
        <v>0</v>
      </c>
      <c r="S2">
        <f>'422'!S12</f>
        <v>0</v>
      </c>
      <c r="T2">
        <f>'422'!T12</f>
        <v>6454957226.6599998</v>
      </c>
      <c r="U2">
        <f>'422'!U12</f>
        <v>7495111.1100000003</v>
      </c>
    </row>
    <row r="3" spans="1:21" x14ac:dyDescent="0.3">
      <c r="A3">
        <f>'422'!A13</f>
        <v>414282</v>
      </c>
      <c r="B3" t="str">
        <f>'422'!B13</f>
        <v>305.A.2.-120/2024</v>
      </c>
      <c r="C3" t="str">
        <f>'422'!C13</f>
        <v>FNCOT 24</v>
      </c>
      <c r="D3">
        <f>'422'!D13</f>
        <v>1</v>
      </c>
      <c r="E3" s="1">
        <f>'422'!E13</f>
        <v>10.3</v>
      </c>
      <c r="F3">
        <f>'422'!F13</f>
        <v>5900000000</v>
      </c>
      <c r="G3">
        <f>'422'!G13</f>
        <v>5900000000</v>
      </c>
      <c r="H3">
        <f>'422'!H13</f>
        <v>0</v>
      </c>
      <c r="I3">
        <f>'422'!I13</f>
        <v>0</v>
      </c>
      <c r="J3">
        <f>'422'!J13</f>
        <v>0</v>
      </c>
      <c r="K3">
        <f>'422'!K13</f>
        <v>5900000000</v>
      </c>
      <c r="L3">
        <f>'422'!L13</f>
        <v>46531333.329999998</v>
      </c>
      <c r="M3">
        <f>'422'!M13</f>
        <v>0</v>
      </c>
      <c r="N3">
        <f>'422'!N13</f>
        <v>0</v>
      </c>
      <c r="O3">
        <f>'422'!O13</f>
        <v>0</v>
      </c>
      <c r="P3">
        <f>'422'!P13</f>
        <v>0</v>
      </c>
      <c r="Q3">
        <f>'422'!Q13</f>
        <v>0</v>
      </c>
      <c r="R3">
        <f>'422'!R13</f>
        <v>0</v>
      </c>
      <c r="S3">
        <f>'422'!S13</f>
        <v>0</v>
      </c>
      <c r="T3">
        <f>'422'!T13</f>
        <v>5953493333.3299999</v>
      </c>
      <c r="U3">
        <f>'422'!U13</f>
        <v>6962000.0000000009</v>
      </c>
    </row>
    <row r="4" spans="1:21" x14ac:dyDescent="0.3">
      <c r="A4">
        <f>'422'!A14</f>
        <v>414282</v>
      </c>
      <c r="B4" t="str">
        <f>'422'!B14</f>
        <v>305.A.2.-317/2024</v>
      </c>
      <c r="C4" t="str">
        <f>'422'!C14</f>
        <v>FNCOT 24-2</v>
      </c>
      <c r="D4">
        <f>'422'!D14</f>
        <v>1</v>
      </c>
      <c r="E4" s="1">
        <f>'422'!E14</f>
        <v>10.83</v>
      </c>
      <c r="F4">
        <f>'422'!F14</f>
        <v>3700000000</v>
      </c>
      <c r="G4">
        <f>'422'!G14</f>
        <v>3700000000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3700000000</v>
      </c>
      <c r="L4">
        <f>'422'!L14</f>
        <v>31741888.890000001</v>
      </c>
      <c r="M4">
        <f>'422'!M14</f>
        <v>0</v>
      </c>
      <c r="N4">
        <f>'422'!N14</f>
        <v>0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  <c r="S4">
        <f>'422'!S14</f>
        <v>0</v>
      </c>
      <c r="T4">
        <f>'422'!T14</f>
        <v>3751703388.8899999</v>
      </c>
      <c r="U4">
        <f>'422'!U14</f>
        <v>19961500</v>
      </c>
    </row>
    <row r="5" spans="1:21" x14ac:dyDescent="0.3">
      <c r="A5">
        <f>'422'!A15</f>
        <v>414282</v>
      </c>
      <c r="B5" t="str">
        <f>'422'!B15</f>
        <v>305-1.2.-260/2022</v>
      </c>
      <c r="C5" t="str">
        <f>'422'!C15</f>
        <v>BBVA2409</v>
      </c>
      <c r="D5">
        <f>'422'!D15</f>
        <v>1</v>
      </c>
      <c r="E5" s="1">
        <f>'422'!E15</f>
        <v>11.3344</v>
      </c>
      <c r="F5">
        <f>'422'!F15</f>
        <v>1475000000</v>
      </c>
      <c r="G5">
        <f>'422'!G15</f>
        <v>1475000000</v>
      </c>
      <c r="H5">
        <f>'422'!H15</f>
        <v>0</v>
      </c>
      <c r="I5">
        <f>'422'!I15</f>
        <v>0</v>
      </c>
      <c r="J5">
        <f>'422'!J15</f>
        <v>0</v>
      </c>
      <c r="K5">
        <f>'422'!K15</f>
        <v>1475000000</v>
      </c>
      <c r="L5">
        <f>'422'!L15</f>
        <v>28108185.899999999</v>
      </c>
      <c r="M5">
        <f>'422'!M15</f>
        <v>0</v>
      </c>
      <c r="N5">
        <f>'422'!N15</f>
        <v>0</v>
      </c>
      <c r="O5">
        <f>'422'!O15</f>
        <v>0</v>
      </c>
      <c r="P5">
        <f>'422'!P15</f>
        <v>0</v>
      </c>
      <c r="Q5">
        <f>'422'!Q15</f>
        <v>0</v>
      </c>
      <c r="R5">
        <f>'422'!R15</f>
        <v>0</v>
      </c>
      <c r="S5">
        <f>'422'!S15</f>
        <v>0</v>
      </c>
      <c r="T5">
        <f>'422'!T15</f>
        <v>1503108185.9000001</v>
      </c>
      <c r="U5">
        <f>'422'!U15</f>
        <v>0</v>
      </c>
    </row>
    <row r="6" spans="1:21" x14ac:dyDescent="0.3">
      <c r="A6">
        <f>'422'!A16</f>
        <v>414282</v>
      </c>
      <c r="B6" t="str">
        <f>'422'!B16</f>
        <v>305-1.2.-260/2022</v>
      </c>
      <c r="C6" t="str">
        <f>'422'!C16</f>
        <v>BBVA240917</v>
      </c>
      <c r="D6">
        <f>'422'!D16</f>
        <v>1</v>
      </c>
      <c r="E6" s="1">
        <f>'422'!E16</f>
        <v>11.2844</v>
      </c>
      <c r="F6">
        <f>'422'!F16</f>
        <v>500000000</v>
      </c>
      <c r="G6">
        <f>'422'!G16</f>
        <v>500000000</v>
      </c>
      <c r="H6">
        <f>'422'!H16</f>
        <v>0</v>
      </c>
      <c r="I6">
        <f>'422'!I16</f>
        <v>0</v>
      </c>
      <c r="J6">
        <f>'422'!J16</f>
        <v>0</v>
      </c>
      <c r="K6">
        <f>'422'!K16</f>
        <v>500000000</v>
      </c>
      <c r="L6">
        <f>'422'!L16</f>
        <v>9485837.5</v>
      </c>
      <c r="M6">
        <f>'422'!M16</f>
        <v>0</v>
      </c>
      <c r="N6">
        <f>'422'!N16</f>
        <v>0</v>
      </c>
      <c r="O6">
        <f>'422'!O16</f>
        <v>0</v>
      </c>
      <c r="P6">
        <f>'422'!P16</f>
        <v>0</v>
      </c>
      <c r="Q6">
        <f>'422'!Q16</f>
        <v>0</v>
      </c>
      <c r="R6">
        <f>'422'!R16</f>
        <v>0</v>
      </c>
      <c r="S6">
        <f>'422'!S16</f>
        <v>0</v>
      </c>
      <c r="T6">
        <f>'422'!T16</f>
        <v>509485837.5</v>
      </c>
      <c r="U6">
        <f>'422'!U16</f>
        <v>0</v>
      </c>
    </row>
    <row r="7" spans="1:21" x14ac:dyDescent="0.3">
      <c r="A7">
        <f>'422'!A17</f>
        <v>414282</v>
      </c>
      <c r="B7" t="str">
        <f>'422'!B17</f>
        <v>305-1.2.-260/2022</v>
      </c>
      <c r="C7" t="str">
        <f>'422'!C17</f>
        <v>BBVA241010</v>
      </c>
      <c r="D7">
        <f>'422'!D17</f>
        <v>1</v>
      </c>
      <c r="E7" s="1">
        <f>'422'!E17</f>
        <v>11.084099999999999</v>
      </c>
      <c r="F7">
        <f>'422'!F17</f>
        <v>1100000000</v>
      </c>
      <c r="G7">
        <f>'422'!G17</f>
        <v>1100000000</v>
      </c>
      <c r="H7">
        <f>'422'!H17</f>
        <v>0</v>
      </c>
      <c r="I7">
        <f>'422'!I17</f>
        <v>0</v>
      </c>
      <c r="J7">
        <f>'422'!J17</f>
        <v>0</v>
      </c>
      <c r="K7">
        <f>'422'!K17</f>
        <v>1100000000</v>
      </c>
      <c r="L7">
        <f>'422'!L17</f>
        <v>20589259.170000002</v>
      </c>
      <c r="M7">
        <f>'422'!M17</f>
        <v>0</v>
      </c>
      <c r="N7">
        <f>'422'!N17</f>
        <v>0</v>
      </c>
      <c r="O7">
        <f>'422'!O17</f>
        <v>0</v>
      </c>
      <c r="P7">
        <f>'422'!P17</f>
        <v>0</v>
      </c>
      <c r="Q7">
        <f>'422'!Q17</f>
        <v>0</v>
      </c>
      <c r="R7">
        <f>'422'!R17</f>
        <v>0</v>
      </c>
      <c r="S7">
        <f>'422'!S17</f>
        <v>0</v>
      </c>
      <c r="T7">
        <f>'422'!T17</f>
        <v>1120589259.1700001</v>
      </c>
      <c r="U7">
        <f>'422'!U17</f>
        <v>0</v>
      </c>
    </row>
    <row r="8" spans="1:21" x14ac:dyDescent="0.3">
      <c r="A8" t="e">
        <f>'422'!#REF!</f>
        <v>#REF!</v>
      </c>
      <c r="B8" t="e">
        <f>'422'!#REF!</f>
        <v>#REF!</v>
      </c>
      <c r="C8" t="e">
        <f>'422'!#REF!</f>
        <v>#REF!</v>
      </c>
      <c r="D8" t="e">
        <f>'422'!#REF!</f>
        <v>#REF!</v>
      </c>
      <c r="E8" s="1" t="e">
        <f>'422'!#REF!</f>
        <v>#REF!</v>
      </c>
      <c r="F8" t="e">
        <f>'422'!#REF!</f>
        <v>#REF!</v>
      </c>
      <c r="G8" t="e">
        <f>'422'!#REF!</f>
        <v>#REF!</v>
      </c>
      <c r="H8" t="e">
        <f>'422'!#REF!</f>
        <v>#REF!</v>
      </c>
      <c r="I8" t="e">
        <f>'422'!#REF!</f>
        <v>#REF!</v>
      </c>
      <c r="J8" t="e">
        <f>'422'!#REF!</f>
        <v>#REF!</v>
      </c>
      <c r="K8" t="e">
        <f>'422'!#REF!</f>
        <v>#REF!</v>
      </c>
      <c r="L8" t="e">
        <f>'422'!#REF!</f>
        <v>#REF!</v>
      </c>
      <c r="M8" t="e">
        <f>'422'!#REF!</f>
        <v>#REF!</v>
      </c>
      <c r="N8" t="e">
        <f>'422'!#REF!</f>
        <v>#REF!</v>
      </c>
      <c r="O8" t="e">
        <f>'422'!#REF!</f>
        <v>#REF!</v>
      </c>
      <c r="P8" t="e">
        <f>'422'!#REF!</f>
        <v>#REF!</v>
      </c>
      <c r="Q8" t="e">
        <f>'422'!#REF!</f>
        <v>#REF!</v>
      </c>
      <c r="R8" t="e">
        <f>'422'!#REF!</f>
        <v>#REF!</v>
      </c>
      <c r="S8" t="e">
        <f>'422'!#REF!</f>
        <v>#REF!</v>
      </c>
      <c r="T8" t="e">
        <f>'422'!#REF!</f>
        <v>#REF!</v>
      </c>
      <c r="U8" t="e">
        <f>'422'!#REF!</f>
        <v>#REF!</v>
      </c>
    </row>
    <row r="9" spans="1:21" x14ac:dyDescent="0.3">
      <c r="A9">
        <f>'422'!A18</f>
        <v>414282</v>
      </c>
      <c r="B9" t="str">
        <f>'422'!B18</f>
        <v>305-1.2.-260/2022</v>
      </c>
      <c r="C9" t="str">
        <f>'422'!C18</f>
        <v>BBVA2411</v>
      </c>
      <c r="D9">
        <f>'422'!D18</f>
        <v>1</v>
      </c>
      <c r="E9" s="1">
        <f>'422'!E18</f>
        <v>10.9834</v>
      </c>
      <c r="F9">
        <f>'422'!F18</f>
        <v>900000000</v>
      </c>
      <c r="G9">
        <f>'422'!G18</f>
        <v>900000000</v>
      </c>
      <c r="H9">
        <f>'422'!H18</f>
        <v>0</v>
      </c>
      <c r="I9">
        <f>'422'!I18</f>
        <v>0</v>
      </c>
      <c r="J9">
        <f>'422'!J18</f>
        <v>0</v>
      </c>
      <c r="K9">
        <f>'422'!K18</f>
        <v>900000000</v>
      </c>
      <c r="L9">
        <f>'422'!L18</f>
        <v>11532620</v>
      </c>
      <c r="M9">
        <f>'422'!M18</f>
        <v>0</v>
      </c>
      <c r="N9">
        <f>'422'!N18</f>
        <v>0</v>
      </c>
      <c r="O9">
        <f>'422'!O18</f>
        <v>0</v>
      </c>
      <c r="P9">
        <f>'422'!P18</f>
        <v>0</v>
      </c>
      <c r="Q9">
        <f>'422'!Q18</f>
        <v>0</v>
      </c>
      <c r="R9">
        <f>'422'!R18</f>
        <v>0</v>
      </c>
      <c r="S9">
        <f>'422'!S18</f>
        <v>0</v>
      </c>
      <c r="T9">
        <f>'422'!T18</f>
        <v>911532620</v>
      </c>
      <c r="U9">
        <f>'422'!U18</f>
        <v>0</v>
      </c>
    </row>
    <row r="10" spans="1:21" x14ac:dyDescent="0.3">
      <c r="A10">
        <f>'422'!A19</f>
        <v>414282</v>
      </c>
      <c r="B10" t="str">
        <f>'422'!B19</f>
        <v>305.A.2.-082/2024</v>
      </c>
      <c r="C10" t="str">
        <f>'422'!C19</f>
        <v>MULTIVA1911</v>
      </c>
      <c r="D10">
        <f>'422'!D19</f>
        <v>1</v>
      </c>
      <c r="E10" s="1">
        <f>'422'!E19</f>
        <v>11.344500000000002</v>
      </c>
      <c r="F10">
        <f>'422'!F19</f>
        <v>900000000</v>
      </c>
      <c r="G10">
        <f>'422'!G19</f>
        <v>900000000</v>
      </c>
      <c r="H10">
        <f>'422'!H19</f>
        <v>0</v>
      </c>
      <c r="I10">
        <f>'422'!I19</f>
        <v>0</v>
      </c>
      <c r="J10">
        <f>'422'!J19</f>
        <v>0</v>
      </c>
      <c r="K10">
        <f>'422'!K19</f>
        <v>900000000</v>
      </c>
      <c r="L10">
        <f>'422'!L19</f>
        <v>11911725</v>
      </c>
      <c r="M10">
        <f>'422'!M19</f>
        <v>0</v>
      </c>
      <c r="N10">
        <f>'422'!N19</f>
        <v>0</v>
      </c>
      <c r="O10">
        <f>'422'!O19</f>
        <v>0</v>
      </c>
      <c r="P10">
        <f>'422'!P19</f>
        <v>0</v>
      </c>
      <c r="Q10">
        <f>'422'!Q19</f>
        <v>0</v>
      </c>
      <c r="R10">
        <f>'422'!R19</f>
        <v>0</v>
      </c>
      <c r="S10">
        <f>'422'!S19</f>
        <v>0</v>
      </c>
      <c r="T10">
        <f>'422'!T19</f>
        <v>911911725</v>
      </c>
      <c r="U10">
        <f>'422'!U19</f>
        <v>0</v>
      </c>
    </row>
    <row r="11" spans="1:21" x14ac:dyDescent="0.3">
      <c r="E11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2025-01-09T15:21:02Z</dcterms:modified>
</cp:coreProperties>
</file>